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工程量清单" sheetId="1" r:id="rId1"/>
  </sheets>
  <externalReferences>
    <externalReference r:id="rId3"/>
  </externalReferences>
  <definedNames>
    <definedName name="厂家汇总表">#REF!</definedName>
    <definedName name="_xlnm.Print_Area" localSheetId="0">工程量清单!$A$1:$I$55</definedName>
    <definedName name="_xlnm.Print_Titles" localSheetId="0">工程量清单!$3:$3</definedName>
  </definedNames>
  <calcPr calcId="144525"/>
</workbook>
</file>

<file path=xl/sharedStrings.xml><?xml version="1.0" encoding="utf-8"?>
<sst xmlns="http://schemas.openxmlformats.org/spreadsheetml/2006/main" count="165" uniqueCount="120">
  <si>
    <t>桃江县竹海民宿充电桩建设</t>
  </si>
  <si>
    <t>序号</t>
  </si>
  <si>
    <t>品类</t>
  </si>
  <si>
    <t>名称</t>
  </si>
  <si>
    <t>型号规格</t>
  </si>
  <si>
    <t>单位</t>
  </si>
  <si>
    <t>工程量</t>
  </si>
  <si>
    <t>单价</t>
  </si>
  <si>
    <t>合价</t>
  </si>
  <si>
    <t>备注</t>
  </si>
  <si>
    <t>一</t>
  </si>
  <si>
    <t>内采清单（设备+电缆+快速部署+监控道闸）</t>
  </si>
  <si>
    <t>充电设备</t>
  </si>
  <si>
    <t>240KW总控箱</t>
  </si>
  <si>
    <t>240kW群六总控箱-3907060140030265-分体式直流充电机;240kW;六路;300-1000V;4.0，五年质保</t>
  </si>
  <si>
    <t>台</t>
  </si>
  <si>
    <t>PDU</t>
  </si>
  <si>
    <t>汽车充电PDU模块;PDU模块;CP133V61NI;50V-1000V;输出最大400A;单路最大输入133A;六进一出</t>
  </si>
  <si>
    <t>充电终端</t>
  </si>
  <si>
    <t>A4直流充电终端-60KW-汽车充电终端;4M;250A;落地式;单枪;带急停;A4系列;标准版1</t>
  </si>
  <si>
    <t>低压电缆</t>
  </si>
  <si>
    <t>直流电缆（铜芯）</t>
  </si>
  <si>
    <t>低压电缆：YJV-0.6/1-2×95+1×25mm2</t>
  </si>
  <si>
    <t>米</t>
  </si>
  <si>
    <t>低压电缆：YJV-0.6/1-2×2.5mm2</t>
  </si>
  <si>
    <t>RVSP-2*1.0mm2</t>
  </si>
  <si>
    <t>网线;超五类线</t>
  </si>
  <si>
    <t>主电缆（铜芯）</t>
  </si>
  <si>
    <t>YJV-0.6/1\3×95+2×50</t>
  </si>
  <si>
    <t>监控</t>
  </si>
  <si>
    <t>摄像头</t>
  </si>
  <si>
    <t>型号：DH-HFW54-DM，像素：400W，红外距离：40m</t>
  </si>
  <si>
    <t>录像机</t>
  </si>
  <si>
    <t>型号：DH-NVR42高清8路，1080P-DM，路数：8</t>
  </si>
  <si>
    <t>POE工业级交换机</t>
  </si>
  <si>
    <t>型号：DH-S1500C-8口POE，口数：8</t>
  </si>
  <si>
    <t>硬盘</t>
  </si>
  <si>
    <t>规格：4T</t>
  </si>
  <si>
    <t>路由器</t>
  </si>
  <si>
    <t>B311As-853</t>
  </si>
  <si>
    <t>合计</t>
  </si>
  <si>
    <t>含税13%</t>
  </si>
  <si>
    <t>二</t>
  </si>
  <si>
    <t>低压施工部分</t>
  </si>
  <si>
    <t>电气施工</t>
  </si>
  <si>
    <t>充电终端基础/安装</t>
  </si>
  <si>
    <t>终端基础制作、设备安装及两端接线：A4单枪圆柱形终端
450*450*500，出地面高度100，普通土</t>
  </si>
  <si>
    <t>240KW总控箱基础/安装</t>
  </si>
  <si>
    <t xml:space="preserve">
砖砌基础，尺寸1160*903*950，高出地坪350，普通土</t>
  </si>
  <si>
    <t>直流电缆敷设</t>
  </si>
  <si>
    <t>A4直流终端（250A），穿管埋地
YJV-2*95+1*25+RVVP-6*1.0+RVSP-2*1.0+2*YJV-2*2.5</t>
  </si>
  <si>
    <t>铜芯电缆敷设：95mm2以内，五芯，穿管埋地敷设</t>
  </si>
  <si>
    <t>电缆终端头</t>
  </si>
  <si>
    <t>热缩终端头制作：铜芯，95mm2内，五芯，含线鼻子</t>
  </si>
  <si>
    <t>套</t>
  </si>
  <si>
    <t>土建施工</t>
  </si>
  <si>
    <t>电缆井</t>
  </si>
  <si>
    <t>砖砌电缆井：1080*1080*1000mm，铸铁重型井盖，普通土</t>
  </si>
  <si>
    <t>座</t>
  </si>
  <si>
    <t>电缆保护管</t>
  </si>
  <si>
    <t>钢管保护管敷设：DN100，埋地敷设</t>
  </si>
  <si>
    <t>碳素波纹管或硬塑料管敷设：DN100，埋地敷设</t>
  </si>
  <si>
    <t>破复沥青路面</t>
  </si>
  <si>
    <t>管沟：
沥青路面，断面500*700mm，坚土</t>
  </si>
  <si>
    <t>管沟开挖及恢复</t>
  </si>
  <si>
    <t>管沟：
普通土，断面500*700mm，坚土</t>
  </si>
  <si>
    <t>管沟：
嵌草砖路面，断面500*700mm，坚土</t>
  </si>
  <si>
    <t>围挡</t>
  </si>
  <si>
    <t>施工围挡</t>
  </si>
  <si>
    <t>设备运输</t>
  </si>
  <si>
    <t>设备、电缆运输</t>
  </si>
  <si>
    <t>项</t>
  </si>
  <si>
    <t>原有车档整改</t>
  </si>
  <si>
    <t>路沿石车档拆除、恢复；基础开挖，基础浇筑</t>
  </si>
  <si>
    <t>车位</t>
  </si>
  <si>
    <t>车档距离充电桩只有60公分，距离太近，后期会撞到充电桩</t>
  </si>
  <si>
    <t>余方弃置</t>
  </si>
  <si>
    <t>市区，人工装土，运距3KM</t>
  </si>
  <si>
    <t>立方米</t>
  </si>
  <si>
    <t>小计</t>
  </si>
  <si>
    <t>含税3%</t>
  </si>
  <si>
    <t>三、配套施工</t>
  </si>
  <si>
    <t>消防</t>
  </si>
  <si>
    <t>灭火器</t>
  </si>
  <si>
    <t>手提式干粉（磷酸铵盐）灭火（MF/ABC5）</t>
  </si>
  <si>
    <t>具</t>
  </si>
  <si>
    <t>电源线及敷设</t>
  </si>
  <si>
    <t>PVC管及敷设</t>
  </si>
  <si>
    <t>PVC管敷设
规格、型号：φ25</t>
  </si>
  <si>
    <t>m</t>
  </si>
  <si>
    <t>机柜电源线及敷设</t>
  </si>
  <si>
    <t>型号：RVV-2*2.5mm
布线方式：穿管</t>
  </si>
  <si>
    <t>网线及敷设</t>
  </si>
  <si>
    <t>型号：超五类国标无氧铜</t>
  </si>
  <si>
    <t>室外防水落地机柜</t>
  </si>
  <si>
    <t>柜体尺寸：800*600*500</t>
  </si>
  <si>
    <t>个</t>
  </si>
  <si>
    <t>机柜基础及安装</t>
  </si>
  <si>
    <t>混凝土基础尺寸：综合机柜基础</t>
  </si>
  <si>
    <t>设备调试</t>
  </si>
  <si>
    <t>监控调试</t>
  </si>
  <si>
    <t>调试费安装费已含</t>
  </si>
  <si>
    <t>监控安装</t>
  </si>
  <si>
    <t>摄像头安装</t>
  </si>
  <si>
    <t>录像机安装</t>
  </si>
  <si>
    <t>POE工业级交换机安装</t>
  </si>
  <si>
    <t>硬盘安装</t>
  </si>
  <si>
    <t>路由器安装</t>
  </si>
  <si>
    <t>照明安装</t>
  </si>
  <si>
    <t>照明</t>
  </si>
  <si>
    <t>LED路灯、4米</t>
  </si>
  <si>
    <t>盏</t>
  </si>
  <si>
    <t>含成本、基础、安装</t>
  </si>
  <si>
    <t>灯光电源线及敷设</t>
  </si>
  <si>
    <t>排插</t>
  </si>
  <si>
    <t>规格型号：8口
其他：含主材</t>
  </si>
  <si>
    <t>时控开关</t>
  </si>
  <si>
    <t>安装在机柜内</t>
  </si>
  <si>
    <t>总计</t>
  </si>
  <si>
    <t>内采清单+低压施工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</si>
</sst>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0.00_);[Red]\(0.00\)"/>
    <numFmt numFmtId="178" formatCode="0.0_ "/>
    <numFmt numFmtId="179" formatCode="0.00_ "/>
  </numFmts>
  <fonts count="35">
    <font>
      <sz val="12"/>
      <color theme="1"/>
      <name val="等线"/>
      <charset val="134"/>
      <scheme val="minor"/>
    </font>
    <font>
      <sz val="12"/>
      <color rgb="FF000000"/>
      <name val="微软雅黑"/>
      <charset val="134"/>
    </font>
    <font>
      <sz val="11"/>
      <color rgb="FF000000"/>
      <name val="微软雅黑"/>
      <charset val="134"/>
    </font>
    <font>
      <sz val="12"/>
      <color theme="1"/>
      <name val="微软雅黑"/>
      <charset val="134"/>
    </font>
    <font>
      <b/>
      <sz val="18"/>
      <color rgb="FF000000"/>
      <name val="微软雅黑"/>
      <charset val="134"/>
    </font>
    <font>
      <b/>
      <sz val="11"/>
      <color rgb="FF000000"/>
      <name val="微软雅黑"/>
      <charset val="134"/>
    </font>
    <font>
      <b/>
      <sz val="12"/>
      <color rgb="FF000000"/>
      <name val="微软雅黑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0"/>
      <name val="Arial"/>
      <charset val="134"/>
    </font>
    <font>
      <sz val="10"/>
      <color theme="1"/>
      <name val="微软雅黑"/>
      <charset val="134"/>
    </font>
    <font>
      <b/>
      <sz val="12"/>
      <color rgb="FFFF0000"/>
      <name val="微软雅黑"/>
      <charset val="134"/>
    </font>
    <font>
      <b/>
      <sz val="12"/>
      <name val="微软雅黑"/>
      <charset val="134"/>
    </font>
    <font>
      <b/>
      <sz val="14"/>
      <color rgb="FF000000"/>
      <name val="微软雅黑"/>
      <charset val="134"/>
    </font>
    <font>
      <b/>
      <sz val="10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7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5" fillId="0" borderId="0">
      <alignment vertical="center"/>
    </xf>
    <xf numFmtId="0" fontId="0" fillId="0" borderId="0"/>
    <xf numFmtId="176" fontId="0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57" fontId="5" fillId="3" borderId="0" xfId="0" applyNumberFormat="1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7" fontId="8" fillId="0" borderId="1" xfId="51" applyNumberFormat="1" applyFont="1" applyFill="1" applyBorder="1" applyAlignment="1" applyProtection="1">
      <alignment horizontal="center" vertical="center" wrapText="1"/>
      <protection locked="0"/>
    </xf>
    <xf numFmtId="177" fontId="8" fillId="0" borderId="1" xfId="51" applyNumberFormat="1" applyFont="1" applyFill="1" applyBorder="1" applyAlignment="1" applyProtection="1">
      <alignment horizontal="left" vertical="center" wrapText="1"/>
      <protection locked="0"/>
    </xf>
    <xf numFmtId="177" fontId="8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7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left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left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7" fillId="0" borderId="7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7" fontId="8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left" vertical="center" wrapText="1"/>
    </xf>
    <xf numFmtId="178" fontId="9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left" vertical="center" wrapText="1"/>
    </xf>
    <xf numFmtId="177" fontId="7" fillId="0" borderId="8" xfId="0" applyNumberFormat="1" applyFont="1" applyFill="1" applyBorder="1" applyAlignment="1">
      <alignment horizontal="center" vertical="center" wrapText="1"/>
    </xf>
    <xf numFmtId="177" fontId="5" fillId="0" borderId="9" xfId="0" applyNumberFormat="1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horizontal="center" vertical="center" wrapText="1"/>
    </xf>
    <xf numFmtId="177" fontId="5" fillId="0" borderId="10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6" fillId="0" borderId="1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177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78" fontId="7" fillId="0" borderId="0" xfId="0" applyNumberFormat="1" applyFont="1" applyFill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7" fontId="2" fillId="0" borderId="1" xfId="0" applyNumberFormat="1" applyFont="1" applyFill="1" applyBorder="1" applyAlignment="1">
      <alignment horizontal="left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0" borderId="13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9" fontId="5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3" xfId="49"/>
    <cellStyle name="常规 2" xfId="50"/>
    <cellStyle name="常规 4" xfId="51"/>
    <cellStyle name="千位分隔 3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\Desktop\&#39033;&#30446;&#28165;&#21333;&#25972;&#29702;\&#30410;&#38451;&#31481;&#28023;&#26223;&#21306;\&#27773;&#36710;&#20805;&#30005;&#31995;&#32479;&#21450;&#21333;&#26729;&#20135;&#21697;&#25104;&#26412;&#20215;&#26684;&#34920;-V16.2-2024.03.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16.2数据源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M88"/>
  <sheetViews>
    <sheetView tabSelected="1" workbookViewId="0">
      <pane ySplit="3" topLeftCell="A4" activePane="bottomLeft" state="frozen"/>
      <selection/>
      <selection pane="bottomLeft" activeCell="C53" sqref="C53"/>
    </sheetView>
  </sheetViews>
  <sheetFormatPr defaultColWidth="17.35" defaultRowHeight="17.25"/>
  <cols>
    <col min="1" max="1" width="4.29166666666667" style="5" customWidth="1"/>
    <col min="2" max="2" width="7.46666666666667" style="5" customWidth="1"/>
    <col min="3" max="3" width="16.75" style="6" customWidth="1"/>
    <col min="4" max="4" width="38.5833333333333" style="6" customWidth="1"/>
    <col min="5" max="5" width="7.625" style="6" customWidth="1"/>
    <col min="6" max="6" width="9.5" style="6" customWidth="1"/>
    <col min="7" max="7" width="8.875" style="6" customWidth="1"/>
    <col min="8" max="8" width="7.625" style="6" customWidth="1"/>
    <col min="9" max="9" width="10.625" style="7" customWidth="1"/>
    <col min="10" max="40" width="17.35" style="5"/>
    <col min="41" max="16384" width="17.35" style="8"/>
  </cols>
  <sheetData>
    <row r="1" ht="24.75" spans="1:13">
      <c r="A1" s="9" t="s">
        <v>0</v>
      </c>
      <c r="B1" s="9"/>
      <c r="C1" s="10"/>
      <c r="D1" s="10"/>
      <c r="E1" s="10"/>
      <c r="F1" s="10"/>
      <c r="G1" s="10"/>
      <c r="H1" s="10"/>
      <c r="I1" s="49"/>
      <c r="J1" s="50"/>
      <c r="K1" s="50"/>
      <c r="L1" s="50"/>
      <c r="M1" s="50"/>
    </row>
    <row r="2" customFormat="1" ht="15.75" spans="1:13">
      <c r="A2" s="11">
        <v>45447</v>
      </c>
      <c r="B2" s="11"/>
      <c r="C2" s="11"/>
      <c r="D2" s="11"/>
      <c r="E2" s="11"/>
      <c r="F2" s="11"/>
      <c r="G2" s="11"/>
      <c r="H2" s="11"/>
      <c r="I2" s="11"/>
      <c r="J2" s="51"/>
      <c r="K2" s="51"/>
      <c r="L2" s="51"/>
      <c r="M2" s="51"/>
    </row>
    <row r="3" s="1" customFormat="1" ht="36" spans="1:13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52"/>
      <c r="K3" s="52"/>
      <c r="L3" s="52"/>
      <c r="M3" s="52"/>
    </row>
    <row r="4" s="2" customFormat="1" ht="18" spans="1:13">
      <c r="A4" s="13" t="s">
        <v>10</v>
      </c>
      <c r="B4" s="14" t="s">
        <v>11</v>
      </c>
      <c r="C4" s="15"/>
      <c r="D4" s="15"/>
      <c r="E4" s="15"/>
      <c r="F4" s="15"/>
      <c r="G4" s="15"/>
      <c r="H4" s="15"/>
      <c r="I4" s="53"/>
      <c r="J4" s="54"/>
      <c r="K4" s="54"/>
      <c r="L4" s="54"/>
      <c r="M4" s="54"/>
    </row>
    <row r="5" s="3" customFormat="1" ht="33" spans="1:13">
      <c r="A5" s="16">
        <v>1</v>
      </c>
      <c r="B5" s="17" t="s">
        <v>12</v>
      </c>
      <c r="C5" s="18" t="s">
        <v>13</v>
      </c>
      <c r="D5" s="19" t="s">
        <v>14</v>
      </c>
      <c r="E5" s="20" t="s">
        <v>15</v>
      </c>
      <c r="F5" s="20">
        <v>1</v>
      </c>
      <c r="G5" s="21"/>
      <c r="H5" s="21">
        <f t="shared" ref="H5:H8" si="0">G5*F5</f>
        <v>0</v>
      </c>
      <c r="I5" s="55"/>
      <c r="J5" s="56"/>
      <c r="K5" s="56"/>
      <c r="L5" s="57"/>
      <c r="M5" s="57"/>
    </row>
    <row r="6" s="3" customFormat="1" ht="33" spans="1:13">
      <c r="A6" s="16">
        <v>2</v>
      </c>
      <c r="B6" s="22"/>
      <c r="C6" s="18" t="s">
        <v>16</v>
      </c>
      <c r="D6" s="19" t="s">
        <v>17</v>
      </c>
      <c r="E6" s="20" t="s">
        <v>15</v>
      </c>
      <c r="F6" s="20">
        <v>4</v>
      </c>
      <c r="G6" s="23"/>
      <c r="H6" s="21">
        <f t="shared" si="0"/>
        <v>0</v>
      </c>
      <c r="I6" s="55"/>
      <c r="J6" s="56"/>
      <c r="K6" s="56"/>
      <c r="L6" s="57"/>
      <c r="M6" s="57"/>
    </row>
    <row r="7" s="3" customFormat="1" ht="33" spans="1:13">
      <c r="A7" s="16">
        <v>3</v>
      </c>
      <c r="B7" s="24"/>
      <c r="C7" s="18" t="s">
        <v>18</v>
      </c>
      <c r="D7" s="19" t="s">
        <v>19</v>
      </c>
      <c r="E7" s="20" t="s">
        <v>15</v>
      </c>
      <c r="F7" s="20">
        <v>4</v>
      </c>
      <c r="G7" s="23"/>
      <c r="H7" s="21">
        <f t="shared" si="0"/>
        <v>0</v>
      </c>
      <c r="I7" s="55"/>
      <c r="J7" s="56"/>
      <c r="K7" s="56"/>
      <c r="L7" s="57"/>
      <c r="M7" s="57"/>
    </row>
    <row r="8" s="3" customFormat="1" ht="16.5" spans="1:13">
      <c r="A8" s="16">
        <v>4</v>
      </c>
      <c r="B8" s="17" t="s">
        <v>20</v>
      </c>
      <c r="C8" s="25" t="s">
        <v>21</v>
      </c>
      <c r="D8" s="26" t="s">
        <v>22</v>
      </c>
      <c r="E8" s="21" t="s">
        <v>23</v>
      </c>
      <c r="F8" s="21">
        <v>45</v>
      </c>
      <c r="G8" s="21"/>
      <c r="H8" s="21">
        <f t="shared" si="0"/>
        <v>0</v>
      </c>
      <c r="I8" s="58"/>
      <c r="J8" s="56"/>
      <c r="K8" s="56"/>
      <c r="L8" s="57"/>
      <c r="M8" s="57"/>
    </row>
    <row r="9" s="4" customFormat="1" ht="16.5" spans="1:10">
      <c r="A9" s="16">
        <v>5</v>
      </c>
      <c r="B9" s="22"/>
      <c r="C9" s="27"/>
      <c r="D9" s="28" t="s">
        <v>24</v>
      </c>
      <c r="E9" s="21" t="s">
        <v>23</v>
      </c>
      <c r="F9" s="21">
        <v>45</v>
      </c>
      <c r="G9" s="25"/>
      <c r="H9" s="21">
        <f t="shared" ref="H9:H13" si="1">G9*F9</f>
        <v>0</v>
      </c>
      <c r="I9" s="59"/>
      <c r="J9" s="60"/>
    </row>
    <row r="10" s="4" customFormat="1" ht="16.5" spans="1:10">
      <c r="A10" s="16">
        <v>6</v>
      </c>
      <c r="B10" s="22"/>
      <c r="C10" s="27"/>
      <c r="D10" s="28" t="s">
        <v>25</v>
      </c>
      <c r="E10" s="21" t="s">
        <v>23</v>
      </c>
      <c r="F10" s="21">
        <v>45</v>
      </c>
      <c r="G10" s="25"/>
      <c r="H10" s="21">
        <f t="shared" si="1"/>
        <v>0</v>
      </c>
      <c r="I10" s="55"/>
      <c r="J10" s="60"/>
    </row>
    <row r="11" s="4" customFormat="1" ht="16.5" spans="1:10">
      <c r="A11" s="16">
        <v>7</v>
      </c>
      <c r="B11" s="22"/>
      <c r="C11" s="29"/>
      <c r="D11" s="28" t="s">
        <v>26</v>
      </c>
      <c r="E11" s="21" t="s">
        <v>23</v>
      </c>
      <c r="F11" s="21">
        <v>45</v>
      </c>
      <c r="G11" s="25"/>
      <c r="H11" s="21">
        <f t="shared" si="1"/>
        <v>0</v>
      </c>
      <c r="I11" s="59"/>
      <c r="J11" s="60"/>
    </row>
    <row r="12" s="4" customFormat="1" ht="16.5" spans="1:10">
      <c r="A12" s="16">
        <v>8</v>
      </c>
      <c r="B12" s="22"/>
      <c r="C12" s="25" t="s">
        <v>27</v>
      </c>
      <c r="D12" s="30" t="s">
        <v>28</v>
      </c>
      <c r="E12" s="25" t="s">
        <v>23</v>
      </c>
      <c r="F12" s="25">
        <v>280</v>
      </c>
      <c r="G12" s="25"/>
      <c r="H12" s="21">
        <f t="shared" si="1"/>
        <v>0</v>
      </c>
      <c r="I12" s="61"/>
      <c r="J12" s="60"/>
    </row>
    <row r="13" s="3" customFormat="1" ht="33" spans="1:13">
      <c r="A13" s="16">
        <v>9</v>
      </c>
      <c r="B13" s="31" t="s">
        <v>29</v>
      </c>
      <c r="C13" s="18" t="s">
        <v>30</v>
      </c>
      <c r="D13" s="19" t="s">
        <v>31</v>
      </c>
      <c r="E13" s="32" t="s">
        <v>15</v>
      </c>
      <c r="F13" s="20">
        <v>2</v>
      </c>
      <c r="G13" s="21"/>
      <c r="H13" s="21">
        <f t="shared" si="1"/>
        <v>0</v>
      </c>
      <c r="I13" s="62"/>
      <c r="J13" s="56"/>
      <c r="K13" s="56"/>
      <c r="L13" s="57"/>
      <c r="M13" s="57"/>
    </row>
    <row r="14" s="3" customFormat="1" ht="16.5" spans="1:13">
      <c r="A14" s="16">
        <v>10</v>
      </c>
      <c r="B14" s="33"/>
      <c r="C14" s="18" t="s">
        <v>32</v>
      </c>
      <c r="D14" s="19" t="s">
        <v>33</v>
      </c>
      <c r="E14" s="32" t="s">
        <v>15</v>
      </c>
      <c r="F14" s="20">
        <v>1</v>
      </c>
      <c r="G14" s="21"/>
      <c r="H14" s="21">
        <f t="shared" ref="H14:H17" si="2">G14*F14</f>
        <v>0</v>
      </c>
      <c r="I14" s="62"/>
      <c r="J14" s="56"/>
      <c r="K14" s="56"/>
      <c r="L14" s="57"/>
      <c r="M14" s="57"/>
    </row>
    <row r="15" s="3" customFormat="1" ht="16.5" spans="1:13">
      <c r="A15" s="16">
        <v>11</v>
      </c>
      <c r="B15" s="33"/>
      <c r="C15" s="21" t="s">
        <v>34</v>
      </c>
      <c r="D15" s="19" t="s">
        <v>35</v>
      </c>
      <c r="E15" s="32" t="s">
        <v>15</v>
      </c>
      <c r="F15" s="21">
        <v>1</v>
      </c>
      <c r="G15" s="21"/>
      <c r="H15" s="21">
        <f t="shared" si="2"/>
        <v>0</v>
      </c>
      <c r="I15" s="62"/>
      <c r="J15" s="56"/>
      <c r="K15" s="56"/>
      <c r="L15" s="57"/>
      <c r="M15" s="57"/>
    </row>
    <row r="16" s="3" customFormat="1" ht="16.5" spans="1:13">
      <c r="A16" s="16">
        <v>12</v>
      </c>
      <c r="B16" s="33"/>
      <c r="C16" s="25" t="s">
        <v>36</v>
      </c>
      <c r="D16" s="19" t="s">
        <v>37</v>
      </c>
      <c r="E16" s="32" t="s">
        <v>15</v>
      </c>
      <c r="F16" s="25">
        <v>1</v>
      </c>
      <c r="G16" s="21"/>
      <c r="H16" s="21">
        <f t="shared" si="2"/>
        <v>0</v>
      </c>
      <c r="I16" s="63"/>
      <c r="J16" s="56"/>
      <c r="K16" s="56"/>
      <c r="L16" s="57"/>
      <c r="M16" s="57"/>
    </row>
    <row r="17" s="3" customFormat="1" ht="16.5" spans="1:13">
      <c r="A17" s="16">
        <v>13</v>
      </c>
      <c r="B17" s="33"/>
      <c r="C17" s="18" t="s">
        <v>38</v>
      </c>
      <c r="D17" s="19" t="s">
        <v>39</v>
      </c>
      <c r="E17" s="32" t="s">
        <v>15</v>
      </c>
      <c r="F17" s="20">
        <v>1</v>
      </c>
      <c r="G17" s="34"/>
      <c r="H17" s="21">
        <f t="shared" si="2"/>
        <v>0</v>
      </c>
      <c r="I17" s="62"/>
      <c r="J17" s="56"/>
      <c r="K17" s="56"/>
      <c r="L17" s="57"/>
      <c r="M17" s="57"/>
    </row>
    <row r="18" s="3" customFormat="1" ht="30" spans="1:13">
      <c r="A18" s="35" t="s">
        <v>40</v>
      </c>
      <c r="B18" s="35"/>
      <c r="C18" s="35"/>
      <c r="D18" s="35" t="s">
        <v>41</v>
      </c>
      <c r="E18" s="36"/>
      <c r="F18" s="36"/>
      <c r="G18" s="36"/>
      <c r="H18" s="36">
        <f>SUM(H5:H17)</f>
        <v>0</v>
      </c>
      <c r="I18" s="64"/>
      <c r="J18" s="56"/>
      <c r="K18" s="56"/>
      <c r="L18" s="57"/>
      <c r="M18" s="57"/>
    </row>
    <row r="19" s="3" customFormat="1" ht="18" spans="1:13">
      <c r="A19" s="13" t="s">
        <v>42</v>
      </c>
      <c r="B19" s="37" t="s">
        <v>43</v>
      </c>
      <c r="C19" s="37"/>
      <c r="D19" s="37"/>
      <c r="E19" s="37"/>
      <c r="F19" s="37"/>
      <c r="G19" s="37"/>
      <c r="H19" s="37"/>
      <c r="I19" s="37"/>
      <c r="J19" s="60"/>
      <c r="K19" s="57"/>
      <c r="L19" s="57"/>
      <c r="M19" s="57"/>
    </row>
    <row r="20" s="4" customFormat="1" ht="49.5" spans="1:11">
      <c r="A20" s="16">
        <v>14</v>
      </c>
      <c r="B20" s="16" t="s">
        <v>44</v>
      </c>
      <c r="C20" s="18" t="s">
        <v>45</v>
      </c>
      <c r="D20" s="38" t="s">
        <v>46</v>
      </c>
      <c r="E20" s="20" t="s">
        <v>15</v>
      </c>
      <c r="F20" s="20">
        <v>4</v>
      </c>
      <c r="G20" s="23"/>
      <c r="H20" s="21">
        <f t="shared" ref="H20:H34" si="3">G20*F20</f>
        <v>0</v>
      </c>
      <c r="I20" s="65"/>
      <c r="J20" s="60"/>
      <c r="K20" s="57"/>
    </row>
    <row r="21" s="4" customFormat="1" ht="49.5" spans="1:10">
      <c r="A21" s="16">
        <v>15</v>
      </c>
      <c r="B21" s="16"/>
      <c r="C21" s="21" t="s">
        <v>47</v>
      </c>
      <c r="D21" s="38" t="s">
        <v>48</v>
      </c>
      <c r="E21" s="21" t="s">
        <v>15</v>
      </c>
      <c r="F21" s="21">
        <v>1</v>
      </c>
      <c r="G21" s="21"/>
      <c r="H21" s="21">
        <f t="shared" si="3"/>
        <v>0</v>
      </c>
      <c r="I21" s="55"/>
      <c r="J21" s="60"/>
    </row>
    <row r="22" s="4" customFormat="1" ht="57" customHeight="1" spans="1:11">
      <c r="A22" s="16">
        <v>16</v>
      </c>
      <c r="B22" s="16"/>
      <c r="C22" s="21" t="s">
        <v>49</v>
      </c>
      <c r="D22" s="38" t="s">
        <v>50</v>
      </c>
      <c r="E22" s="21" t="s">
        <v>23</v>
      </c>
      <c r="F22" s="21">
        <v>45</v>
      </c>
      <c r="G22" s="20"/>
      <c r="H22" s="21">
        <f t="shared" si="3"/>
        <v>0</v>
      </c>
      <c r="I22" s="65"/>
      <c r="J22" s="60"/>
      <c r="K22" s="57"/>
    </row>
    <row r="23" s="4" customFormat="1" ht="16.5" spans="1:11">
      <c r="A23" s="16">
        <v>17</v>
      </c>
      <c r="B23" s="16"/>
      <c r="C23" s="29" t="s">
        <v>49</v>
      </c>
      <c r="D23" s="38" t="s">
        <v>51</v>
      </c>
      <c r="E23" s="21" t="s">
        <v>23</v>
      </c>
      <c r="F23" s="21">
        <v>280</v>
      </c>
      <c r="G23" s="21"/>
      <c r="H23" s="21">
        <f t="shared" si="3"/>
        <v>0</v>
      </c>
      <c r="I23" s="65"/>
      <c r="J23" s="60"/>
      <c r="K23" s="57"/>
    </row>
    <row r="24" s="4" customFormat="1" ht="49.5" spans="1:9">
      <c r="A24" s="16">
        <v>18</v>
      </c>
      <c r="B24" s="16"/>
      <c r="C24" s="25" t="s">
        <v>52</v>
      </c>
      <c r="D24" s="38" t="s">
        <v>53</v>
      </c>
      <c r="E24" s="21" t="s">
        <v>54</v>
      </c>
      <c r="F24" s="21">
        <v>4</v>
      </c>
      <c r="G24" s="21"/>
      <c r="H24" s="21">
        <f t="shared" si="3"/>
        <v>0</v>
      </c>
      <c r="I24" s="65" t="s">
        <v>28</v>
      </c>
    </row>
    <row r="25" s="4" customFormat="1" ht="33" spans="1:11">
      <c r="A25" s="16">
        <v>19</v>
      </c>
      <c r="B25" s="17" t="s">
        <v>55</v>
      </c>
      <c r="C25" s="21" t="s">
        <v>56</v>
      </c>
      <c r="D25" s="26" t="s">
        <v>57</v>
      </c>
      <c r="E25" s="21" t="s">
        <v>58</v>
      </c>
      <c r="F25" s="21">
        <v>4</v>
      </c>
      <c r="G25" s="21"/>
      <c r="H25" s="21">
        <f t="shared" si="3"/>
        <v>0</v>
      </c>
      <c r="I25" s="65"/>
      <c r="J25" s="60"/>
      <c r="K25" s="57"/>
    </row>
    <row r="26" s="4" customFormat="1" ht="16.5" spans="1:11">
      <c r="A26" s="16">
        <v>20</v>
      </c>
      <c r="B26" s="22"/>
      <c r="C26" s="21" t="s">
        <v>59</v>
      </c>
      <c r="D26" s="26" t="s">
        <v>60</v>
      </c>
      <c r="E26" s="21" t="s">
        <v>23</v>
      </c>
      <c r="F26" s="20">
        <v>28</v>
      </c>
      <c r="G26" s="21"/>
      <c r="H26" s="21">
        <f t="shared" si="3"/>
        <v>0</v>
      </c>
      <c r="I26" s="65"/>
      <c r="J26" s="60"/>
      <c r="K26" s="57"/>
    </row>
    <row r="27" s="4" customFormat="1" ht="16.5" spans="1:11">
      <c r="A27" s="16">
        <v>21</v>
      </c>
      <c r="B27" s="22"/>
      <c r="C27" s="21" t="s">
        <v>59</v>
      </c>
      <c r="D27" s="26" t="s">
        <v>61</v>
      </c>
      <c r="E27" s="21" t="s">
        <v>23</v>
      </c>
      <c r="F27" s="21">
        <v>335</v>
      </c>
      <c r="G27" s="21"/>
      <c r="H27" s="21">
        <f t="shared" si="3"/>
        <v>0</v>
      </c>
      <c r="I27" s="65"/>
      <c r="J27" s="60"/>
      <c r="K27" s="57"/>
    </row>
    <row r="28" s="4" customFormat="1" ht="33" spans="1:11">
      <c r="A28" s="16">
        <v>22</v>
      </c>
      <c r="B28" s="22"/>
      <c r="C28" s="21" t="s">
        <v>62</v>
      </c>
      <c r="D28" s="26" t="s">
        <v>63</v>
      </c>
      <c r="E28" s="21" t="s">
        <v>23</v>
      </c>
      <c r="F28" s="21">
        <v>12</v>
      </c>
      <c r="G28" s="21"/>
      <c r="H28" s="21">
        <f t="shared" si="3"/>
        <v>0</v>
      </c>
      <c r="I28" s="65"/>
      <c r="J28" s="60"/>
      <c r="K28" s="57"/>
    </row>
    <row r="29" s="4" customFormat="1" ht="33" spans="1:11">
      <c r="A29" s="16">
        <v>23</v>
      </c>
      <c r="B29" s="22"/>
      <c r="C29" s="21" t="s">
        <v>64</v>
      </c>
      <c r="D29" s="26" t="s">
        <v>65</v>
      </c>
      <c r="E29" s="21" t="s">
        <v>23</v>
      </c>
      <c r="F29" s="21">
        <v>110</v>
      </c>
      <c r="G29" s="20"/>
      <c r="H29" s="21">
        <f t="shared" si="3"/>
        <v>0</v>
      </c>
      <c r="I29" s="65"/>
      <c r="J29" s="60"/>
      <c r="K29" s="57"/>
    </row>
    <row r="30" s="4" customFormat="1" ht="33" spans="1:11">
      <c r="A30" s="16">
        <v>24</v>
      </c>
      <c r="B30" s="22"/>
      <c r="C30" s="21" t="s">
        <v>64</v>
      </c>
      <c r="D30" s="26" t="s">
        <v>66</v>
      </c>
      <c r="E30" s="21" t="s">
        <v>23</v>
      </c>
      <c r="F30" s="21">
        <v>20</v>
      </c>
      <c r="G30" s="39"/>
      <c r="H30" s="21">
        <f t="shared" si="3"/>
        <v>0</v>
      </c>
      <c r="I30" s="65"/>
      <c r="J30" s="60"/>
      <c r="K30" s="57"/>
    </row>
    <row r="31" s="4" customFormat="1" ht="16.05" customHeight="1" spans="1:11">
      <c r="A31" s="16">
        <v>25</v>
      </c>
      <c r="B31" s="22"/>
      <c r="C31" s="21" t="s">
        <v>67</v>
      </c>
      <c r="D31" s="26" t="s">
        <v>68</v>
      </c>
      <c r="E31" s="21" t="s">
        <v>23</v>
      </c>
      <c r="F31" s="21">
        <v>29</v>
      </c>
      <c r="G31" s="21"/>
      <c r="H31" s="21">
        <f t="shared" si="3"/>
        <v>0</v>
      </c>
      <c r="I31" s="65"/>
      <c r="J31" s="60"/>
      <c r="K31" s="57"/>
    </row>
    <row r="32" s="4" customFormat="1" ht="16.5" spans="1:11">
      <c r="A32" s="16">
        <v>26</v>
      </c>
      <c r="B32" s="22"/>
      <c r="C32" s="21" t="s">
        <v>69</v>
      </c>
      <c r="D32" s="26" t="s">
        <v>70</v>
      </c>
      <c r="E32" s="21" t="s">
        <v>71</v>
      </c>
      <c r="F32" s="21">
        <v>0</v>
      </c>
      <c r="G32" s="21"/>
      <c r="H32" s="21">
        <f t="shared" si="3"/>
        <v>0</v>
      </c>
      <c r="I32" s="65"/>
      <c r="J32" s="60"/>
      <c r="K32" s="57"/>
    </row>
    <row r="33" s="4" customFormat="1" ht="90" spans="1:11">
      <c r="A33" s="16">
        <v>27</v>
      </c>
      <c r="B33" s="22"/>
      <c r="C33" s="40" t="s">
        <v>72</v>
      </c>
      <c r="D33" s="41" t="s">
        <v>73</v>
      </c>
      <c r="E33" s="21" t="s">
        <v>74</v>
      </c>
      <c r="F33" s="42">
        <v>4</v>
      </c>
      <c r="G33" s="42"/>
      <c r="H33" s="21">
        <f t="shared" si="3"/>
        <v>0</v>
      </c>
      <c r="I33" s="44" t="s">
        <v>75</v>
      </c>
      <c r="J33" s="60"/>
      <c r="K33" s="57"/>
    </row>
    <row r="34" s="4" customFormat="1" ht="16.5" spans="1:11">
      <c r="A34" s="16">
        <v>28</v>
      </c>
      <c r="B34" s="24"/>
      <c r="C34" s="21" t="s">
        <v>76</v>
      </c>
      <c r="D34" s="26" t="s">
        <v>77</v>
      </c>
      <c r="E34" s="21" t="s">
        <v>78</v>
      </c>
      <c r="F34" s="21">
        <v>30</v>
      </c>
      <c r="G34" s="21"/>
      <c r="H34" s="21">
        <f t="shared" si="3"/>
        <v>0</v>
      </c>
      <c r="I34" s="44"/>
      <c r="J34" s="60"/>
      <c r="K34" s="57"/>
    </row>
    <row r="35" s="4" customFormat="1" ht="16.5" spans="1:11">
      <c r="A35" s="36"/>
      <c r="B35" s="43" t="s">
        <v>79</v>
      </c>
      <c r="C35" s="43"/>
      <c r="D35" s="43"/>
      <c r="E35" s="44"/>
      <c r="F35" s="44"/>
      <c r="G35" s="44"/>
      <c r="H35" s="36">
        <f>SUM(H20:H34)</f>
        <v>0</v>
      </c>
      <c r="I35" s="44"/>
      <c r="J35" s="60"/>
      <c r="K35" s="57"/>
    </row>
    <row r="36" s="4" customFormat="1" ht="16.5" spans="1:11">
      <c r="A36" s="45" t="s">
        <v>80</v>
      </c>
      <c r="B36" s="43"/>
      <c r="C36" s="43"/>
      <c r="D36" s="43"/>
      <c r="E36" s="44"/>
      <c r="F36" s="44"/>
      <c r="G36" s="44"/>
      <c r="H36" s="36">
        <f>H35*1.03</f>
        <v>0</v>
      </c>
      <c r="I36" s="44"/>
      <c r="J36" s="60"/>
      <c r="K36" s="57"/>
    </row>
    <row r="37" s="4" customFormat="1" ht="18" spans="1:11">
      <c r="A37" s="37" t="s">
        <v>81</v>
      </c>
      <c r="B37" s="37"/>
      <c r="C37" s="37"/>
      <c r="D37" s="37"/>
      <c r="E37" s="37"/>
      <c r="F37" s="37"/>
      <c r="G37" s="37"/>
      <c r="H37" s="37"/>
      <c r="I37" s="37"/>
      <c r="J37" s="60"/>
      <c r="K37" s="57"/>
    </row>
    <row r="38" s="4" customFormat="1" ht="16.5" spans="1:11">
      <c r="A38" s="16">
        <v>29</v>
      </c>
      <c r="B38" s="21" t="s">
        <v>82</v>
      </c>
      <c r="C38" s="21" t="s">
        <v>83</v>
      </c>
      <c r="D38" s="21" t="s">
        <v>84</v>
      </c>
      <c r="E38" s="21" t="s">
        <v>85</v>
      </c>
      <c r="F38" s="21">
        <v>2</v>
      </c>
      <c r="G38" s="21"/>
      <c r="H38" s="21">
        <f t="shared" ref="H38:H42" si="4">G38*F38</f>
        <v>0</v>
      </c>
      <c r="I38" s="66"/>
      <c r="J38" s="60"/>
      <c r="K38" s="60"/>
    </row>
    <row r="39" s="4" customFormat="1" ht="33" spans="1:11">
      <c r="A39" s="16">
        <v>30</v>
      </c>
      <c r="B39" s="21" t="s">
        <v>86</v>
      </c>
      <c r="C39" s="21" t="s">
        <v>87</v>
      </c>
      <c r="D39" s="21" t="s">
        <v>88</v>
      </c>
      <c r="E39" s="21" t="s">
        <v>89</v>
      </c>
      <c r="F39" s="21">
        <v>20</v>
      </c>
      <c r="G39" s="21"/>
      <c r="H39" s="21">
        <f t="shared" si="4"/>
        <v>0</v>
      </c>
      <c r="I39" s="67"/>
      <c r="J39" s="60"/>
      <c r="K39" s="57"/>
    </row>
    <row r="40" s="4" customFormat="1" ht="33" spans="1:11">
      <c r="A40" s="16">
        <v>31</v>
      </c>
      <c r="B40" s="21"/>
      <c r="C40" s="21" t="s">
        <v>90</v>
      </c>
      <c r="D40" s="21" t="s">
        <v>91</v>
      </c>
      <c r="E40" s="21" t="s">
        <v>89</v>
      </c>
      <c r="F40" s="21">
        <v>10</v>
      </c>
      <c r="G40" s="25"/>
      <c r="H40" s="21">
        <f t="shared" si="4"/>
        <v>0</v>
      </c>
      <c r="I40" s="67"/>
      <c r="J40" s="60"/>
      <c r="K40" s="57"/>
    </row>
    <row r="41" s="4" customFormat="1" ht="16.5" spans="1:11">
      <c r="A41" s="16">
        <v>32</v>
      </c>
      <c r="B41" s="21"/>
      <c r="C41" s="21" t="s">
        <v>92</v>
      </c>
      <c r="D41" s="21" t="s">
        <v>93</v>
      </c>
      <c r="E41" s="21" t="s">
        <v>89</v>
      </c>
      <c r="F41" s="21">
        <v>30</v>
      </c>
      <c r="G41" s="25"/>
      <c r="H41" s="21">
        <f t="shared" si="4"/>
        <v>0</v>
      </c>
      <c r="I41" s="67"/>
      <c r="J41" s="60"/>
      <c r="K41" s="57"/>
    </row>
    <row r="42" s="4" customFormat="1" ht="16.5" spans="1:11">
      <c r="A42" s="16">
        <v>33</v>
      </c>
      <c r="B42" s="21"/>
      <c r="C42" s="21" t="s">
        <v>94</v>
      </c>
      <c r="D42" s="21" t="s">
        <v>95</v>
      </c>
      <c r="E42" s="21" t="s">
        <v>96</v>
      </c>
      <c r="F42" s="21">
        <v>1</v>
      </c>
      <c r="G42" s="21"/>
      <c r="H42" s="21">
        <f t="shared" si="4"/>
        <v>0</v>
      </c>
      <c r="I42" s="67"/>
      <c r="J42" s="60"/>
      <c r="K42" s="57"/>
    </row>
    <row r="43" s="4" customFormat="1" ht="16.5" spans="1:11">
      <c r="A43" s="16">
        <v>34</v>
      </c>
      <c r="B43" s="21"/>
      <c r="C43" s="21" t="s">
        <v>97</v>
      </c>
      <c r="D43" s="21" t="s">
        <v>98</v>
      </c>
      <c r="E43" s="21" t="s">
        <v>58</v>
      </c>
      <c r="F43" s="21">
        <v>1</v>
      </c>
      <c r="G43" s="21"/>
      <c r="H43" s="21">
        <f t="shared" ref="H43:H53" si="5">G43*F43</f>
        <v>0</v>
      </c>
      <c r="I43" s="68"/>
      <c r="J43" s="60"/>
      <c r="K43" s="57"/>
    </row>
    <row r="44" s="4" customFormat="1" ht="33" spans="1:11">
      <c r="A44" s="16">
        <v>35</v>
      </c>
      <c r="B44" s="21"/>
      <c r="C44" s="21" t="s">
        <v>99</v>
      </c>
      <c r="D44" s="21" t="s">
        <v>100</v>
      </c>
      <c r="E44" s="21" t="s">
        <v>71</v>
      </c>
      <c r="F44" s="21">
        <v>1</v>
      </c>
      <c r="G44" s="21"/>
      <c r="H44" s="21">
        <f t="shared" si="5"/>
        <v>0</v>
      </c>
      <c r="I44" s="68" t="s">
        <v>101</v>
      </c>
      <c r="J44" s="60"/>
      <c r="K44" s="57"/>
    </row>
    <row r="45" s="4" customFormat="1" ht="33" spans="1:11">
      <c r="A45" s="16">
        <v>36</v>
      </c>
      <c r="B45" s="21" t="s">
        <v>102</v>
      </c>
      <c r="C45" s="21" t="s">
        <v>103</v>
      </c>
      <c r="D45" s="21" t="s">
        <v>31</v>
      </c>
      <c r="E45" s="21" t="s">
        <v>96</v>
      </c>
      <c r="F45" s="21">
        <v>2</v>
      </c>
      <c r="G45" s="21"/>
      <c r="H45" s="21">
        <f t="shared" si="5"/>
        <v>0</v>
      </c>
      <c r="I45" s="68"/>
      <c r="J45" s="60"/>
      <c r="K45" s="57"/>
    </row>
    <row r="46" s="4" customFormat="1" ht="16.5" spans="1:11">
      <c r="A46" s="16">
        <v>37</v>
      </c>
      <c r="B46" s="21"/>
      <c r="C46" s="21" t="s">
        <v>104</v>
      </c>
      <c r="D46" s="21" t="s">
        <v>33</v>
      </c>
      <c r="E46" s="21" t="s">
        <v>96</v>
      </c>
      <c r="F46" s="21">
        <v>1</v>
      </c>
      <c r="G46" s="21"/>
      <c r="H46" s="21">
        <f t="shared" si="5"/>
        <v>0</v>
      </c>
      <c r="I46" s="69"/>
      <c r="J46" s="60"/>
      <c r="K46" s="57"/>
    </row>
    <row r="47" s="4" customFormat="1" ht="33" spans="1:11">
      <c r="A47" s="16">
        <v>38</v>
      </c>
      <c r="B47" s="21"/>
      <c r="C47" s="21" t="s">
        <v>105</v>
      </c>
      <c r="D47" s="21" t="s">
        <v>35</v>
      </c>
      <c r="E47" s="21" t="s">
        <v>96</v>
      </c>
      <c r="F47" s="21">
        <v>1</v>
      </c>
      <c r="G47" s="21"/>
      <c r="H47" s="21">
        <f t="shared" si="5"/>
        <v>0</v>
      </c>
      <c r="I47" s="69"/>
      <c r="J47" s="60"/>
      <c r="K47" s="57"/>
    </row>
    <row r="48" s="4" customFormat="1" ht="16.5" spans="1:11">
      <c r="A48" s="16">
        <v>39</v>
      </c>
      <c r="B48" s="21"/>
      <c r="C48" s="21" t="s">
        <v>106</v>
      </c>
      <c r="D48" s="21" t="s">
        <v>37</v>
      </c>
      <c r="E48" s="21" t="s">
        <v>96</v>
      </c>
      <c r="F48" s="21">
        <v>1</v>
      </c>
      <c r="G48" s="21"/>
      <c r="H48" s="21">
        <f t="shared" si="5"/>
        <v>0</v>
      </c>
      <c r="I48" s="69"/>
      <c r="J48" s="60"/>
      <c r="K48" s="57"/>
    </row>
    <row r="49" s="4" customFormat="1" ht="16.5" spans="1:11">
      <c r="A49" s="16">
        <v>40</v>
      </c>
      <c r="B49" s="21"/>
      <c r="C49" s="21" t="s">
        <v>107</v>
      </c>
      <c r="D49" s="21" t="s">
        <v>39</v>
      </c>
      <c r="E49" s="21" t="s">
        <v>96</v>
      </c>
      <c r="F49" s="21">
        <v>1</v>
      </c>
      <c r="G49" s="21"/>
      <c r="H49" s="21">
        <f t="shared" si="5"/>
        <v>0</v>
      </c>
      <c r="I49" s="69"/>
      <c r="J49" s="60"/>
      <c r="K49" s="57"/>
    </row>
    <row r="50" s="4" customFormat="1" ht="33" spans="1:11">
      <c r="A50" s="16">
        <v>41</v>
      </c>
      <c r="B50" s="21" t="s">
        <v>108</v>
      </c>
      <c r="C50" s="21" t="s">
        <v>109</v>
      </c>
      <c r="D50" s="21" t="s">
        <v>110</v>
      </c>
      <c r="E50" s="21" t="s">
        <v>111</v>
      </c>
      <c r="F50" s="21">
        <v>2</v>
      </c>
      <c r="G50" s="21"/>
      <c r="H50" s="21">
        <f t="shared" si="5"/>
        <v>0</v>
      </c>
      <c r="I50" s="69" t="s">
        <v>112</v>
      </c>
      <c r="J50" s="60"/>
      <c r="K50" s="57"/>
    </row>
    <row r="51" s="4" customFormat="1" ht="33" spans="1:11">
      <c r="A51" s="16">
        <v>42</v>
      </c>
      <c r="B51" s="21"/>
      <c r="C51" s="21" t="s">
        <v>113</v>
      </c>
      <c r="D51" s="21" t="s">
        <v>91</v>
      </c>
      <c r="E51" s="21" t="s">
        <v>23</v>
      </c>
      <c r="F51" s="21">
        <v>30</v>
      </c>
      <c r="G51" s="21"/>
      <c r="H51" s="21">
        <f t="shared" si="5"/>
        <v>0</v>
      </c>
      <c r="I51" s="69"/>
      <c r="J51" s="60"/>
      <c r="K51" s="57"/>
    </row>
    <row r="52" s="4" customFormat="1" ht="33" spans="1:11">
      <c r="A52" s="16">
        <v>43</v>
      </c>
      <c r="B52" s="21"/>
      <c r="C52" s="21" t="s">
        <v>114</v>
      </c>
      <c r="D52" s="21" t="s">
        <v>115</v>
      </c>
      <c r="E52" s="21" t="s">
        <v>96</v>
      </c>
      <c r="F52" s="21">
        <v>1</v>
      </c>
      <c r="G52" s="21"/>
      <c r="H52" s="21">
        <f t="shared" si="5"/>
        <v>0</v>
      </c>
      <c r="I52" s="69"/>
      <c r="J52" s="60"/>
      <c r="K52" s="57"/>
    </row>
    <row r="53" s="4" customFormat="1" ht="16.5" spans="1:11">
      <c r="A53" s="16">
        <v>44</v>
      </c>
      <c r="B53" s="21"/>
      <c r="C53" s="21" t="s">
        <v>116</v>
      </c>
      <c r="D53" s="21" t="s">
        <v>117</v>
      </c>
      <c r="E53" s="21" t="s">
        <v>96</v>
      </c>
      <c r="F53" s="21">
        <v>1</v>
      </c>
      <c r="G53" s="21"/>
      <c r="H53" s="21">
        <f t="shared" si="5"/>
        <v>0</v>
      </c>
      <c r="I53" s="69"/>
      <c r="J53" s="60"/>
      <c r="K53" s="57"/>
    </row>
    <row r="54" s="4" customFormat="1" ht="30" spans="1:11">
      <c r="A54" s="36" t="s">
        <v>40</v>
      </c>
      <c r="B54" s="36"/>
      <c r="C54" s="36"/>
      <c r="D54" s="36" t="s">
        <v>80</v>
      </c>
      <c r="E54" s="36"/>
      <c r="F54" s="36"/>
      <c r="G54" s="36"/>
      <c r="H54" s="36">
        <f>SUM(H38:H53)</f>
        <v>0</v>
      </c>
      <c r="I54" s="69"/>
      <c r="J54" s="60"/>
      <c r="K54" s="57"/>
    </row>
    <row r="55" s="4" customFormat="1" ht="36" spans="1:10">
      <c r="A55" s="46" t="s">
        <v>118</v>
      </c>
      <c r="B55" s="46"/>
      <c r="C55" s="46"/>
      <c r="D55" s="46" t="s">
        <v>119</v>
      </c>
      <c r="E55" s="47"/>
      <c r="F55" s="47"/>
      <c r="G55" s="47"/>
      <c r="H55" s="48">
        <f>H18+H36+H54</f>
        <v>0</v>
      </c>
      <c r="I55" s="59"/>
      <c r="J55" s="70"/>
    </row>
    <row r="83" spans="4:4">
      <c r="D83" s="71"/>
    </row>
    <row r="84" spans="4:4">
      <c r="D84" s="71"/>
    </row>
    <row r="85" spans="4:4">
      <c r="D85" s="71"/>
    </row>
    <row r="86" spans="4:4">
      <c r="D86" s="71"/>
    </row>
    <row r="87" spans="4:4">
      <c r="D87" s="71"/>
    </row>
    <row r="88" spans="4:4">
      <c r="D88" s="71"/>
    </row>
  </sheetData>
  <protectedRanges>
    <protectedRange sqref="D7" name="区域2"/>
  </protectedRanges>
  <mergeCells count="14">
    <mergeCell ref="A1:I1"/>
    <mergeCell ref="A2:I2"/>
    <mergeCell ref="B4:I4"/>
    <mergeCell ref="B19:I19"/>
    <mergeCell ref="B35:D35"/>
    <mergeCell ref="A36:D36"/>
    <mergeCell ref="A37:H37"/>
    <mergeCell ref="B5:B7"/>
    <mergeCell ref="B8:B12"/>
    <mergeCell ref="B13:B17"/>
    <mergeCell ref="B20:B24"/>
    <mergeCell ref="B25:B34"/>
    <mergeCell ref="C8:C11"/>
    <mergeCell ref="J1:M3"/>
  </mergeCells>
  <dataValidations count="1">
    <dataValidation type="list" allowBlank="1" showInputMessage="1" showErrorMessage="1" sqref="D6 D7">
      <formula1>[1]V16.2数据源!#REF!</formula1>
    </dataValidation>
  </dataValidations>
  <pageMargins left="0.700694444444445" right="0.700694444444445" top="0.751388888888889" bottom="0.751388888888889" header="0.298611111111111" footer="0.298611111111111"/>
  <pageSetup paperSize="9" scale="73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2006-09-16T08:00:00Z</dcterms:created>
  <dcterms:modified xsi:type="dcterms:W3CDTF">2024-06-26T06:42:58Z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F40096F9C18D42DDBA84E6C0705BE556_13</vt:lpwstr>
  </property>
</Properties>
</file>